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50" yWindow="2250" windowWidth="20730" windowHeight="11760"/>
  </bookViews>
  <sheets>
    <sheet name="Income Statement" sheetId="2" r:id="rId1"/>
    <sheet name="Profit and loss" sheetId="3" r:id="rId2"/>
    <sheet name="Balance Sheet" sheetId="4" r:id="rId3"/>
  </sheets>
  <calcPr calcId="144525"/>
</workbook>
</file>

<file path=xl/calcChain.xml><?xml version="1.0" encoding="utf-8"?>
<calcChain xmlns="http://schemas.openxmlformats.org/spreadsheetml/2006/main">
  <c r="B21" i="4" l="1"/>
  <c r="B7" i="4"/>
  <c r="H7" i="3" l="1"/>
  <c r="M16" i="3"/>
  <c r="L16" i="3"/>
  <c r="K16" i="3"/>
  <c r="J16" i="3"/>
  <c r="I16" i="3"/>
  <c r="H16" i="3"/>
  <c r="G16" i="3"/>
  <c r="F16" i="3"/>
  <c r="E16" i="3"/>
  <c r="E17" i="3" s="1"/>
  <c r="D16" i="3"/>
  <c r="C16" i="3"/>
  <c r="N15" i="3"/>
  <c r="N14" i="3"/>
  <c r="N13" i="3"/>
  <c r="N12" i="3"/>
  <c r="N11" i="3"/>
  <c r="N10" i="3"/>
  <c r="N9" i="3"/>
  <c r="N8" i="3"/>
  <c r="N6" i="3"/>
  <c r="N5" i="3"/>
  <c r="N4" i="3"/>
  <c r="N3" i="3"/>
  <c r="M7" i="3"/>
  <c r="L7" i="3"/>
  <c r="K7" i="3"/>
  <c r="J7" i="3"/>
  <c r="I7" i="3"/>
  <c r="G7" i="3"/>
  <c r="F7" i="3"/>
  <c r="E7" i="3"/>
  <c r="D7" i="3"/>
  <c r="C7" i="3"/>
  <c r="B7" i="3"/>
  <c r="B14" i="4"/>
  <c r="B12" i="4"/>
  <c r="B10" i="4"/>
  <c r="B9" i="4"/>
  <c r="B3" i="4"/>
  <c r="B16" i="3"/>
  <c r="J17" i="3"/>
  <c r="D17" i="3" l="1"/>
  <c r="G17" i="3"/>
  <c r="F17" i="3"/>
  <c r="H17" i="3"/>
  <c r="B16" i="4"/>
  <c r="N7" i="3"/>
  <c r="L17" i="3"/>
  <c r="I17" i="3"/>
  <c r="C17" i="3"/>
  <c r="M17" i="3"/>
  <c r="K17" i="3"/>
  <c r="N16" i="3"/>
  <c r="B17" i="3"/>
  <c r="E5" i="2"/>
  <c r="E7" i="2"/>
  <c r="E6" i="2"/>
  <c r="E8" i="2"/>
  <c r="F9" i="2"/>
  <c r="K10" i="2"/>
  <c r="E11" i="2"/>
  <c r="F12" i="2"/>
  <c r="F14" i="2"/>
  <c r="E13" i="2"/>
  <c r="L15" i="2"/>
  <c r="E18" i="2"/>
  <c r="E19" i="2"/>
  <c r="E20" i="2"/>
  <c r="L22" i="2"/>
  <c r="J24" i="2"/>
  <c r="E26" i="2"/>
  <c r="E27" i="2"/>
  <c r="E28" i="2"/>
  <c r="E29" i="2"/>
  <c r="E31" i="2"/>
  <c r="E32" i="2"/>
  <c r="E33" i="2"/>
  <c r="L34" i="2"/>
  <c r="G35" i="2"/>
  <c r="E36" i="2"/>
  <c r="E38" i="2"/>
  <c r="E40" i="2"/>
  <c r="E41" i="2"/>
  <c r="E42" i="2"/>
  <c r="I45" i="2"/>
  <c r="E44" i="2"/>
  <c r="I43" i="2"/>
  <c r="E47" i="2"/>
  <c r="I46" i="2"/>
  <c r="L49" i="2"/>
  <c r="I48" i="2"/>
  <c r="L52" i="2"/>
  <c r="E57" i="2"/>
  <c r="E58" i="2"/>
  <c r="N17" i="3" l="1"/>
</calcChain>
</file>

<file path=xl/sharedStrings.xml><?xml version="1.0" encoding="utf-8"?>
<sst xmlns="http://schemas.openxmlformats.org/spreadsheetml/2006/main" count="141" uniqueCount="83">
  <si>
    <t>INTER-BANK CREDIT</t>
  </si>
  <si>
    <t>TRANSFER DEBIT</t>
  </si>
  <si>
    <t>REVERSAL CREDIT</t>
  </si>
  <si>
    <t>DEPOSIT</t>
  </si>
  <si>
    <t>MISCELLANEOUS DEBIT</t>
  </si>
  <si>
    <t>TRANSFER CREDIT</t>
  </si>
  <si>
    <t>RIDE PIP ASSOCIATION</t>
  </si>
  <si>
    <t>Bank Register from 1 Aug 2020 to 31 Jan 2021</t>
  </si>
  <si>
    <t>Date</t>
  </si>
  <si>
    <t>Debit</t>
  </si>
  <si>
    <t>Credit</t>
  </si>
  <si>
    <t>Balance</t>
  </si>
  <si>
    <t xml:space="preserve">Membership </t>
  </si>
  <si>
    <t>Equipment</t>
  </si>
  <si>
    <t>Advertising</t>
  </si>
  <si>
    <t>Stationery</t>
  </si>
  <si>
    <t>Printing</t>
  </si>
  <si>
    <t>Supplies</t>
  </si>
  <si>
    <t>Income</t>
  </si>
  <si>
    <t>Assets</t>
  </si>
  <si>
    <t xml:space="preserve">Donation </t>
  </si>
  <si>
    <t>Expense</t>
  </si>
  <si>
    <t>FLOAT</t>
  </si>
  <si>
    <t>Grant</t>
  </si>
  <si>
    <t>Event</t>
  </si>
  <si>
    <t xml:space="preserve">Affiliation </t>
  </si>
  <si>
    <t>PROFIT &amp; LOSS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</si>
  <si>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</si>
  <si>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</si>
  <si>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</si>
  <si>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</si>
  <si>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</si>
  <si>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</si>
  <si>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</si>
  <si>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</si>
  <si>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</si>
  <si>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</si>
  <si>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</si>
  <si>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</si>
  <si>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More…</t>
  </si>
  <si>
    <t>Expenses</t>
  </si>
  <si>
    <t>Accountant fees</t>
  </si>
  <si>
    <t>Advertising &amp; marketing</t>
  </si>
  <si>
    <t>Repairs &amp; maintenance</t>
  </si>
  <si>
    <t>Total expenses</t>
  </si>
  <si>
    <t>Assumptions:</t>
  </si>
  <si>
    <t xml:space="preserve"> All figures are GST inclusive.</t>
  </si>
  <si>
    <t>BALANCE SHEET</t>
  </si>
  <si>
    <t>Current assets</t>
  </si>
  <si>
    <t>Petty cash</t>
  </si>
  <si>
    <t>Accounts receivable</t>
  </si>
  <si>
    <t>Fixed assets</t>
  </si>
  <si>
    <t>Equipment/tools</t>
  </si>
  <si>
    <t>Total assets</t>
  </si>
  <si>
    <t>Current/short-term liabilities</t>
  </si>
  <si>
    <t>Accounts payable</t>
  </si>
  <si>
    <t>Long-term liabilities</t>
  </si>
  <si>
    <t>Total liabilities</t>
  </si>
  <si>
    <t>Affiliations</t>
  </si>
  <si>
    <t>Event Income</t>
  </si>
  <si>
    <t>Grant income</t>
  </si>
  <si>
    <t>Membership income</t>
  </si>
  <si>
    <t>The cash was acquitted as follows: Ryde PIP purchased a Panetama Net set and 17 balls from Pickleball Supplies</t>
  </si>
  <si>
    <t>which came to $250 ($200 for the net nd $50 for the balls). Pickleball Supplies invoiced Pickleball NSW for this amount directly.</t>
  </si>
  <si>
    <t xml:space="preserve">Ryde PIP subsequently upgraded the net purchase to a Picklenett set which costs $290, thus owing Pickleball Supplies a  </t>
  </si>
  <si>
    <t>further $90, paid on 28/12/20</t>
  </si>
  <si>
    <t>Note 1: On 7 November, Pickleball NSW awarded Ryde PIP $250 cash prize for best World Pickleball Event.</t>
  </si>
  <si>
    <t>Note 2: $24.75 reimbursed to A Demetriou consisting as follows: $44.75 spent on supplies for Meadowbank</t>
  </si>
  <si>
    <t>less $20 cash received from Jacqui Dixon for membership.</t>
  </si>
  <si>
    <t>Cash - NAB acc: Ryde Pickleball in the Park</t>
  </si>
  <si>
    <t>Profit &amp; Loss for Ryde Pickleball in the Park as at January 2021</t>
  </si>
  <si>
    <t>Donations/gifts</t>
  </si>
  <si>
    <t>Donations income</t>
  </si>
  <si>
    <t>Balance Sheet for Ryde Pickleball in the Park as at 31 January 2021</t>
  </si>
  <si>
    <t>Formation expense</t>
  </si>
  <si>
    <t xml:space="preserve">NET ASSETS </t>
  </si>
  <si>
    <t>Equity</t>
  </si>
  <si>
    <t>Total Equity</t>
  </si>
  <si>
    <t xml:space="preserve">  Issued Capital</t>
  </si>
  <si>
    <t xml:space="preserve">  Current Year earnings</t>
  </si>
  <si>
    <t>Gross profit</t>
  </si>
  <si>
    <t xml:space="preserve">NET PROFIT </t>
  </si>
  <si>
    <t>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</si>
</sst>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63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color indexed="63"/>
      <name val="Verdana"/>
      <family val="2"/>
    </font>
    <font>
      <b/>
      <sz val="9"/>
      <color indexed="63"/>
      <name val="Verdana"/>
      <family val="2"/>
    </font>
    <font>
      <b/>
      <sz val="11"/>
      <color theme="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/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double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69">
    <xf numFmtId="0" fontId="0" fillId="0" borderId="0" xfId="0"/>
    <xf numFmtId="15" fontId="0" fillId="0" borderId="0" xfId="0" applyNumberFormat="1"/>
    <xf numFmtId="164" fontId="0" fillId="0" borderId="0" xfId="1" applyFont="1"/>
    <xf numFmtId="39" fontId="0" fillId="0" borderId="0" xfId="0" applyNumberFormat="1"/>
    <xf numFmtId="39" fontId="0" fillId="33" borderId="0" xfId="0" applyNumberFormat="1" applyFill="1"/>
    <xf numFmtId="0" fontId="0" fillId="33" borderId="0" xfId="0" applyFill="1"/>
    <xf numFmtId="0" fontId="18" fillId="0" borderId="0" xfId="43"/>
    <xf numFmtId="0" fontId="24" fillId="0" borderId="0" xfId="43" applyFont="1"/>
    <xf numFmtId="0" fontId="23" fillId="0" borderId="0" xfId="43" applyFont="1" applyAlignment="1"/>
    <xf numFmtId="0" fontId="25" fillId="0" borderId="0" xfId="43" applyFont="1" applyAlignment="1">
      <alignment horizontal="left" indent="1"/>
    </xf>
    <xf numFmtId="0" fontId="23" fillId="0" borderId="0" xfId="43" applyFont="1" applyAlignment="1">
      <alignment vertical="center"/>
    </xf>
    <xf numFmtId="0" fontId="18" fillId="0" borderId="0" xfId="43" applyBorder="1"/>
    <xf numFmtId="165" fontId="18" fillId="0" borderId="0" xfId="43" applyNumberFormat="1"/>
    <xf numFmtId="0" fontId="18" fillId="0" borderId="0" xfId="43"/>
    <xf numFmtId="0" fontId="18" fillId="34" borderId="0" xfId="43" applyFill="1"/>
    <xf numFmtId="0" fontId="18" fillId="0" borderId="0" xfId="43" applyFill="1"/>
    <xf numFmtId="165" fontId="27" fillId="0" borderId="0" xfId="43" applyNumberFormat="1" applyFont="1" applyFill="1" applyBorder="1" applyAlignment="1" applyProtection="1">
      <alignment horizontal="left" wrapText="1"/>
      <protection locked="0"/>
    </xf>
    <xf numFmtId="0" fontId="18" fillId="0" borderId="0" xfId="43" applyProtection="1">
      <protection locked="0"/>
    </xf>
    <xf numFmtId="0" fontId="24" fillId="0" borderId="0" xfId="43" applyFont="1" applyFill="1" applyAlignment="1" applyProtection="1">
      <alignment vertical="center"/>
      <protection locked="0"/>
    </xf>
    <xf numFmtId="0" fontId="25" fillId="0" borderId="0" xfId="43" applyFont="1" applyAlignment="1" applyProtection="1">
      <alignment horizontal="left" indent="1"/>
      <protection locked="0"/>
    </xf>
    <xf numFmtId="165" fontId="19" fillId="35" borderId="10" xfId="43" applyNumberFormat="1" applyFont="1" applyFill="1" applyBorder="1" applyAlignment="1" applyProtection="1">
      <alignment horizontal="left" wrapText="1"/>
      <protection locked="0"/>
    </xf>
    <xf numFmtId="165" fontId="20" fillId="35" borderId="10" xfId="43" applyNumberFormat="1" applyFont="1" applyFill="1" applyBorder="1" applyAlignment="1" applyProtection="1">
      <alignment wrapText="1"/>
      <protection locked="0"/>
    </xf>
    <xf numFmtId="165" fontId="20" fillId="35" borderId="11" xfId="43" applyNumberFormat="1" applyFont="1" applyFill="1" applyBorder="1" applyAlignment="1" applyProtection="1">
      <alignment wrapText="1"/>
      <protection locked="0"/>
    </xf>
    <xf numFmtId="165" fontId="19" fillId="35" borderId="10" xfId="43" applyNumberFormat="1" applyFont="1" applyFill="1" applyBorder="1" applyAlignment="1" applyProtection="1">
      <alignment wrapText="1"/>
    </xf>
    <xf numFmtId="165" fontId="20" fillId="35" borderId="10" xfId="43" applyNumberFormat="1" applyFont="1" applyFill="1" applyBorder="1" applyAlignment="1" applyProtection="1">
      <alignment horizontal="left" wrapText="1" indent="1"/>
      <protection locked="0"/>
    </xf>
    <xf numFmtId="0" fontId="18" fillId="36" borderId="0" xfId="43" applyFill="1"/>
    <xf numFmtId="165" fontId="18" fillId="36" borderId="0" xfId="43" applyNumberFormat="1" applyFill="1"/>
    <xf numFmtId="0" fontId="21" fillId="36" borderId="10" xfId="43" applyFont="1" applyFill="1" applyBorder="1" applyAlignment="1">
      <alignment horizontal="left" wrapText="1" indent="1"/>
    </xf>
    <xf numFmtId="0" fontId="21" fillId="36" borderId="10" xfId="43" applyFont="1" applyFill="1" applyBorder="1" applyAlignment="1">
      <alignment wrapText="1"/>
    </xf>
    <xf numFmtId="165" fontId="19" fillId="35" borderId="10" xfId="43" applyNumberFormat="1" applyFont="1" applyFill="1" applyBorder="1" applyAlignment="1" applyProtection="1">
      <alignment vertical="center" wrapText="1"/>
    </xf>
    <xf numFmtId="165" fontId="27" fillId="35" borderId="10" xfId="43" applyNumberFormat="1" applyFont="1" applyFill="1" applyBorder="1" applyAlignment="1" applyProtection="1">
      <alignment vertical="center" wrapText="1"/>
    </xf>
    <xf numFmtId="165" fontId="20" fillId="35" borderId="10" xfId="43" applyNumberFormat="1" applyFont="1" applyFill="1" applyBorder="1" applyAlignment="1" applyProtection="1">
      <alignment horizontal="left" vertical="center" wrapText="1" indent="1"/>
      <protection locked="0"/>
    </xf>
    <xf numFmtId="165" fontId="26" fillId="35" borderId="10" xfId="43" applyNumberFormat="1" applyFont="1" applyFill="1" applyBorder="1" applyAlignment="1" applyProtection="1">
      <alignment vertical="center" wrapText="1"/>
      <protection locked="0"/>
    </xf>
    <xf numFmtId="165" fontId="25" fillId="35" borderId="10" xfId="43" applyNumberFormat="1" applyFont="1" applyFill="1" applyBorder="1" applyAlignment="1" applyProtection="1">
      <alignment horizontal="left" vertical="center" wrapText="1" indent="1"/>
      <protection locked="0"/>
    </xf>
    <xf numFmtId="165" fontId="20" fillId="35" borderId="14" xfId="43" applyNumberFormat="1" applyFont="1" applyFill="1" applyBorder="1" applyAlignment="1" applyProtection="1">
      <alignment wrapText="1"/>
      <protection locked="0"/>
    </xf>
    <xf numFmtId="165" fontId="19" fillId="35" borderId="14" xfId="43" applyNumberFormat="1" applyFont="1" applyFill="1" applyBorder="1" applyAlignment="1" applyProtection="1">
      <alignment wrapText="1"/>
    </xf>
    <xf numFmtId="165" fontId="20" fillId="35" borderId="16" xfId="43" applyNumberFormat="1" applyFont="1" applyFill="1" applyBorder="1" applyAlignment="1" applyProtection="1">
      <alignment wrapText="1"/>
      <protection locked="0"/>
    </xf>
    <xf numFmtId="165" fontId="20" fillId="35" borderId="12" xfId="43" applyNumberFormat="1" applyFont="1" applyFill="1" applyBorder="1" applyAlignment="1" applyProtection="1">
      <alignment wrapText="1"/>
      <protection locked="0"/>
    </xf>
    <xf numFmtId="165" fontId="20" fillId="35" borderId="0" xfId="43" applyNumberFormat="1" applyFont="1" applyFill="1" applyBorder="1" applyAlignment="1" applyProtection="1">
      <alignment wrapText="1"/>
      <protection locked="0"/>
    </xf>
    <xf numFmtId="165" fontId="20" fillId="35" borderId="15" xfId="43" applyNumberFormat="1" applyFont="1" applyFill="1" applyBorder="1" applyAlignment="1" applyProtection="1">
      <alignment wrapText="1"/>
      <protection locked="0"/>
    </xf>
    <xf numFmtId="165" fontId="20" fillId="35" borderId="18" xfId="43" applyNumberFormat="1" applyFont="1" applyFill="1" applyBorder="1" applyAlignment="1" applyProtection="1">
      <alignment wrapText="1"/>
      <protection locked="0"/>
    </xf>
    <xf numFmtId="165" fontId="19" fillId="35" borderId="15" xfId="43" applyNumberFormat="1" applyFont="1" applyFill="1" applyBorder="1" applyAlignment="1" applyProtection="1">
      <alignment wrapText="1"/>
    </xf>
    <xf numFmtId="165" fontId="20" fillId="35" borderId="20" xfId="43" applyNumberFormat="1" applyFont="1" applyFill="1" applyBorder="1" applyAlignment="1" applyProtection="1">
      <alignment wrapText="1"/>
      <protection locked="0"/>
    </xf>
    <xf numFmtId="165" fontId="19" fillId="35" borderId="12" xfId="43" applyNumberFormat="1" applyFont="1" applyFill="1" applyBorder="1" applyAlignment="1" applyProtection="1">
      <alignment wrapText="1"/>
    </xf>
    <xf numFmtId="0" fontId="21" fillId="36" borderId="10" xfId="43" applyFont="1" applyFill="1" applyBorder="1" applyAlignment="1" applyProtection="1">
      <alignment vertical="center" wrapText="1"/>
    </xf>
    <xf numFmtId="165" fontId="22" fillId="36" borderId="10" xfId="43" applyNumberFormat="1" applyFont="1" applyFill="1" applyBorder="1" applyAlignment="1" applyProtection="1">
      <alignment vertical="center" wrapText="1"/>
    </xf>
    <xf numFmtId="0" fontId="22" fillId="36" borderId="10" xfId="43" applyFont="1" applyFill="1" applyBorder="1" applyAlignment="1" applyProtection="1">
      <alignment vertical="center" wrapText="1"/>
    </xf>
    <xf numFmtId="165" fontId="27" fillId="35" borderId="15" xfId="43" applyNumberFormat="1" applyFont="1" applyFill="1" applyBorder="1" applyAlignment="1" applyProtection="1">
      <alignment vertical="center" wrapText="1"/>
    </xf>
    <xf numFmtId="165" fontId="26" fillId="35" borderId="12" xfId="43" applyNumberFormat="1" applyFont="1" applyFill="1" applyBorder="1" applyAlignment="1" applyProtection="1">
      <alignment vertical="center" wrapText="1"/>
      <protection locked="0"/>
    </xf>
    <xf numFmtId="165" fontId="22" fillId="36" borderId="15" xfId="43" applyNumberFormat="1" applyFont="1" applyFill="1" applyBorder="1" applyAlignment="1" applyProtection="1">
      <alignment vertical="center" wrapText="1"/>
    </xf>
    <xf numFmtId="165" fontId="22" fillId="36" borderId="12" xfId="43" applyNumberFormat="1" applyFont="1" applyFill="1" applyBorder="1" applyAlignment="1" applyProtection="1">
      <alignment vertical="center" wrapText="1"/>
    </xf>
    <xf numFmtId="165" fontId="21" fillId="36" borderId="17" xfId="43" applyNumberFormat="1" applyFont="1" applyFill="1" applyBorder="1" applyAlignment="1" applyProtection="1">
      <alignment vertical="center" wrapText="1"/>
    </xf>
    <xf numFmtId="165" fontId="21" fillId="36" borderId="24" xfId="43" applyNumberFormat="1" applyFont="1" applyFill="1" applyBorder="1" applyAlignment="1" applyProtection="1">
      <alignment vertical="center" wrapText="1"/>
    </xf>
    <xf numFmtId="0" fontId="28" fillId="36" borderId="10" xfId="43" applyFont="1" applyFill="1" applyBorder="1" applyAlignment="1">
      <alignment vertical="center" wrapText="1"/>
    </xf>
    <xf numFmtId="17" fontId="28" fillId="36" borderId="10" xfId="43" applyNumberFormat="1" applyFont="1" applyFill="1" applyBorder="1" applyAlignment="1">
      <alignment horizontal="center" vertical="center" wrapText="1"/>
    </xf>
    <xf numFmtId="0" fontId="21" fillId="36" borderId="11" xfId="43" applyFont="1" applyFill="1" applyBorder="1" applyAlignment="1" applyProtection="1">
      <alignment vertical="center" wrapText="1"/>
    </xf>
    <xf numFmtId="0" fontId="28" fillId="36" borderId="10" xfId="43" applyFont="1" applyFill="1" applyBorder="1" applyAlignment="1">
      <alignment horizontal="center" vertical="center" wrapText="1"/>
    </xf>
    <xf numFmtId="165" fontId="22" fillId="36" borderId="23" xfId="43" applyNumberFormat="1" applyFont="1" applyFill="1" applyBorder="1" applyAlignment="1" applyProtection="1">
      <alignment vertical="center" wrapText="1"/>
    </xf>
    <xf numFmtId="0" fontId="18" fillId="36" borderId="0" xfId="43" applyFill="1" applyProtection="1">
      <protection locked="0"/>
    </xf>
    <xf numFmtId="165" fontId="22" fillId="36" borderId="17" xfId="43" applyNumberFormat="1" applyFont="1" applyFill="1" applyBorder="1" applyAlignment="1">
      <alignment wrapText="1"/>
    </xf>
    <xf numFmtId="165" fontId="21" fillId="36" borderId="19" xfId="43" applyNumberFormat="1" applyFont="1" applyFill="1" applyBorder="1" applyAlignment="1" applyProtection="1">
      <alignment wrapText="1"/>
    </xf>
    <xf numFmtId="165" fontId="21" fillId="36" borderId="22" xfId="43" applyNumberFormat="1" applyFont="1" applyFill="1" applyBorder="1" applyAlignment="1">
      <alignment wrapText="1"/>
    </xf>
    <xf numFmtId="165" fontId="21" fillId="36" borderId="21" xfId="43" applyNumberFormat="1" applyFont="1" applyFill="1" applyBorder="1" applyAlignment="1" applyProtection="1">
      <alignment wrapText="1"/>
    </xf>
    <xf numFmtId="0" fontId="21" fillId="36" borderId="15" xfId="43" applyFont="1" applyFill="1" applyBorder="1" applyAlignment="1">
      <alignment wrapText="1"/>
    </xf>
    <xf numFmtId="0" fontId="28" fillId="36" borderId="10" xfId="43" applyFont="1" applyFill="1" applyBorder="1" applyAlignment="1">
      <alignment wrapText="1"/>
    </xf>
    <xf numFmtId="0" fontId="28" fillId="36" borderId="10" xfId="43" applyFont="1" applyFill="1" applyBorder="1" applyAlignment="1">
      <alignment horizontal="center" wrapText="1"/>
    </xf>
    <xf numFmtId="0" fontId="28" fillId="36" borderId="11" xfId="43" applyFont="1" applyFill="1" applyBorder="1" applyAlignment="1">
      <alignment horizontal="center" wrapText="1"/>
    </xf>
    <xf numFmtId="0" fontId="28" fillId="36" borderId="12" xfId="43" applyFont="1" applyFill="1" applyBorder="1" applyAlignment="1" applyProtection="1">
      <alignment horizontal="center" wrapText="1"/>
    </xf>
    <xf numFmtId="0" fontId="23" fillId="0" borderId="13" xfId="43" applyFont="1" applyBorder="1" applyAlignment="1">
      <alignment horizontal="left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pane xSplit="1" ySplit="4" topLeftCell="B50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0" bestFit="1" customWidth="1"/>
    <col min="2" max="2" width="11.28515625" customWidth="1"/>
    <col min="3" max="3" width="14" style="3" bestFit="1" customWidth="1"/>
    <col min="4" max="4" width="9.85546875" style="2" customWidth="1"/>
    <col min="5" max="8" width="14.140625" style="2" customWidth="1"/>
    <col min="9" max="11" width="12.85546875" style="2" customWidth="1"/>
    <col min="12" max="12" width="9.85546875" style="2" customWidth="1"/>
    <col min="13" max="15" width="13.140625" style="2" customWidth="1"/>
    <col min="16" max="16" width="21.42578125" hidden="1" customWidth="1"/>
  </cols>
  <sheetData>
    <row r="1" spans="1:16" x14ac:dyDescent="0.25">
      <c r="A1" t="s">
        <v>6</v>
      </c>
    </row>
    <row r="2" spans="1:16" x14ac:dyDescent="0.25">
      <c r="A2" t="s">
        <v>7</v>
      </c>
    </row>
    <row r="3" spans="1:16" x14ac:dyDescent="0.25">
      <c r="A3" s="1" t="s">
        <v>8</v>
      </c>
      <c r="B3" t="s">
        <v>9</v>
      </c>
      <c r="C3" s="3" t="s">
        <v>10</v>
      </c>
      <c r="D3" s="2" t="s">
        <v>11</v>
      </c>
      <c r="E3" s="2" t="s">
        <v>12</v>
      </c>
      <c r="F3" s="2" t="s">
        <v>20</v>
      </c>
      <c r="G3" s="2" t="s">
        <v>23</v>
      </c>
      <c r="H3" s="2" t="s">
        <v>24</v>
      </c>
      <c r="I3" s="2" t="s">
        <v>13</v>
      </c>
      <c r="J3" s="2" t="s">
        <v>22</v>
      </c>
      <c r="K3" s="2" t="s">
        <v>25</v>
      </c>
      <c r="L3" s="2" t="s">
        <v>17</v>
      </c>
      <c r="M3" s="2" t="s">
        <v>14</v>
      </c>
      <c r="N3" s="2" t="s">
        <v>15</v>
      </c>
      <c r="O3" s="2" t="s">
        <v>16</v>
      </c>
    </row>
    <row r="4" spans="1:16" x14ac:dyDescent="0.25">
      <c r="A4" s="1"/>
      <c r="E4" s="2" t="s">
        <v>18</v>
      </c>
      <c r="F4" s="2" t="s">
        <v>18</v>
      </c>
      <c r="G4" s="2" t="s">
        <v>18</v>
      </c>
      <c r="H4" s="2" t="s">
        <v>18</v>
      </c>
      <c r="I4" s="2" t="s">
        <v>19</v>
      </c>
      <c r="K4" s="2" t="s">
        <v>21</v>
      </c>
      <c r="L4" s="2" t="s">
        <v>21</v>
      </c>
      <c r="M4" s="2" t="s">
        <v>21</v>
      </c>
      <c r="N4" s="2" t="s">
        <v>21</v>
      </c>
      <c r="O4" s="2" t="s">
        <v>21</v>
      </c>
    </row>
    <row r="5" spans="1:16" x14ac:dyDescent="0.25">
      <c r="A5" s="1">
        <v>44053</v>
      </c>
      <c r="B5">
        <v>20</v>
      </c>
      <c r="D5" s="2">
        <v>20</v>
      </c>
      <c r="E5" s="2">
        <f>B5</f>
        <v>20</v>
      </c>
      <c r="P5" t="s">
        <v>0</v>
      </c>
    </row>
    <row r="6" spans="1:16" x14ac:dyDescent="0.25">
      <c r="A6" s="1">
        <v>44057</v>
      </c>
      <c r="B6">
        <v>10</v>
      </c>
      <c r="D6" s="2">
        <v>40</v>
      </c>
      <c r="E6" s="2">
        <f>B6</f>
        <v>10</v>
      </c>
      <c r="P6" t="s">
        <v>5</v>
      </c>
    </row>
    <row r="7" spans="1:16" x14ac:dyDescent="0.25">
      <c r="A7" s="1">
        <v>44057</v>
      </c>
      <c r="B7">
        <v>10</v>
      </c>
      <c r="D7" s="2">
        <v>30</v>
      </c>
      <c r="E7" s="2">
        <f>B7</f>
        <v>10</v>
      </c>
      <c r="P7" t="s">
        <v>0</v>
      </c>
    </row>
    <row r="8" spans="1:16" x14ac:dyDescent="0.25">
      <c r="A8" s="1">
        <v>44060</v>
      </c>
      <c r="B8">
        <v>10</v>
      </c>
      <c r="D8" s="2">
        <v>50</v>
      </c>
      <c r="E8" s="2">
        <f>B8</f>
        <v>10</v>
      </c>
      <c r="P8" t="s">
        <v>5</v>
      </c>
    </row>
    <row r="9" spans="1:16" x14ac:dyDescent="0.25">
      <c r="A9" s="1">
        <v>44061</v>
      </c>
      <c r="B9">
        <v>70</v>
      </c>
      <c r="D9" s="2">
        <v>120</v>
      </c>
      <c r="F9" s="2">
        <f>B9</f>
        <v>70</v>
      </c>
      <c r="P9" t="s">
        <v>0</v>
      </c>
    </row>
    <row r="10" spans="1:16" x14ac:dyDescent="0.25">
      <c r="A10" s="1">
        <v>44062</v>
      </c>
      <c r="C10" s="3">
        <v>-70</v>
      </c>
      <c r="D10" s="2">
        <v>50</v>
      </c>
      <c r="K10" s="2">
        <f>-C10</f>
        <v>70</v>
      </c>
      <c r="P10" t="s">
        <v>1</v>
      </c>
    </row>
    <row r="11" spans="1:16" x14ac:dyDescent="0.25">
      <c r="A11" s="1">
        <v>44067</v>
      </c>
      <c r="B11">
        <v>10</v>
      </c>
      <c r="D11" s="2">
        <v>60</v>
      </c>
      <c r="E11" s="2">
        <f>B11</f>
        <v>10</v>
      </c>
      <c r="P11" t="s">
        <v>0</v>
      </c>
    </row>
    <row r="12" spans="1:16" x14ac:dyDescent="0.25">
      <c r="A12" s="1">
        <v>44071</v>
      </c>
      <c r="B12">
        <v>105</v>
      </c>
      <c r="D12" s="2">
        <v>165</v>
      </c>
      <c r="F12" s="2">
        <f>B12</f>
        <v>105</v>
      </c>
      <c r="P12" t="s">
        <v>3</v>
      </c>
    </row>
    <row r="13" spans="1:16" x14ac:dyDescent="0.25">
      <c r="A13" s="1">
        <v>44074</v>
      </c>
      <c r="B13">
        <v>20</v>
      </c>
      <c r="D13" s="2">
        <v>285</v>
      </c>
      <c r="E13" s="2">
        <f>B13</f>
        <v>20</v>
      </c>
      <c r="P13" t="s">
        <v>0</v>
      </c>
    </row>
    <row r="14" spans="1:16" x14ac:dyDescent="0.25">
      <c r="A14" s="1">
        <v>44074</v>
      </c>
      <c r="B14">
        <v>100</v>
      </c>
      <c r="D14" s="2">
        <v>265</v>
      </c>
      <c r="F14" s="2">
        <f>B14</f>
        <v>100</v>
      </c>
      <c r="P14" t="s">
        <v>0</v>
      </c>
    </row>
    <row r="15" spans="1:16" x14ac:dyDescent="0.25">
      <c r="A15" s="1">
        <v>44075</v>
      </c>
      <c r="C15" s="3">
        <v>-200</v>
      </c>
      <c r="D15" s="2">
        <v>85</v>
      </c>
      <c r="L15" s="2">
        <f>C15</f>
        <v>-200</v>
      </c>
      <c r="P15" t="s">
        <v>1</v>
      </c>
    </row>
    <row r="16" spans="1:16" x14ac:dyDescent="0.25">
      <c r="A16" s="1">
        <v>44081</v>
      </c>
      <c r="B16" s="5">
        <v>110</v>
      </c>
      <c r="D16" s="2">
        <v>195</v>
      </c>
      <c r="P16" t="s">
        <v>5</v>
      </c>
    </row>
    <row r="17" spans="1:16" x14ac:dyDescent="0.25">
      <c r="A17" s="1">
        <v>44085</v>
      </c>
      <c r="C17" s="4">
        <v>-110</v>
      </c>
      <c r="D17" s="2">
        <v>85</v>
      </c>
      <c r="P17" t="s">
        <v>1</v>
      </c>
    </row>
    <row r="18" spans="1:16" x14ac:dyDescent="0.25">
      <c r="A18" s="1">
        <v>44090</v>
      </c>
      <c r="B18">
        <v>20</v>
      </c>
      <c r="D18" s="2">
        <v>105</v>
      </c>
      <c r="E18" s="2">
        <f>B18</f>
        <v>20</v>
      </c>
      <c r="P18" t="s">
        <v>5</v>
      </c>
    </row>
    <row r="19" spans="1:16" x14ac:dyDescent="0.25">
      <c r="A19" s="1">
        <v>44097</v>
      </c>
      <c r="B19">
        <v>20</v>
      </c>
      <c r="D19" s="2">
        <v>125</v>
      </c>
      <c r="E19" s="2">
        <f>B19</f>
        <v>20</v>
      </c>
      <c r="P19" t="s">
        <v>5</v>
      </c>
    </row>
    <row r="20" spans="1:16" x14ac:dyDescent="0.25">
      <c r="A20" s="1">
        <v>44105</v>
      </c>
      <c r="B20">
        <v>450</v>
      </c>
      <c r="D20" s="2">
        <v>575</v>
      </c>
      <c r="E20" s="2">
        <f>B20</f>
        <v>450</v>
      </c>
      <c r="P20" t="s">
        <v>0</v>
      </c>
    </row>
    <row r="21" spans="1:16" x14ac:dyDescent="0.25">
      <c r="A21" s="1">
        <v>44109</v>
      </c>
      <c r="B21" s="5">
        <v>12</v>
      </c>
      <c r="D21" s="2">
        <v>587</v>
      </c>
      <c r="P21" t="s">
        <v>5</v>
      </c>
    </row>
    <row r="22" spans="1:16" x14ac:dyDescent="0.25">
      <c r="A22" s="1">
        <v>44110</v>
      </c>
      <c r="C22" s="3">
        <v>-36</v>
      </c>
      <c r="D22" s="2">
        <v>551</v>
      </c>
      <c r="L22" s="2">
        <f>-C22</f>
        <v>36</v>
      </c>
      <c r="P22" t="s">
        <v>1</v>
      </c>
    </row>
    <row r="23" spans="1:16" x14ac:dyDescent="0.25">
      <c r="A23" s="1">
        <v>44112</v>
      </c>
      <c r="C23" s="4">
        <v>-12</v>
      </c>
      <c r="D23" s="2">
        <v>539</v>
      </c>
      <c r="P23" t="s">
        <v>1</v>
      </c>
    </row>
    <row r="24" spans="1:16" x14ac:dyDescent="0.25">
      <c r="A24" s="1">
        <v>44113</v>
      </c>
      <c r="C24" s="3">
        <v>-200</v>
      </c>
      <c r="D24" s="2">
        <v>339</v>
      </c>
      <c r="J24" s="2">
        <f>C24</f>
        <v>-200</v>
      </c>
      <c r="P24" t="s">
        <v>4</v>
      </c>
    </row>
    <row r="25" spans="1:16" x14ac:dyDescent="0.25">
      <c r="A25" s="1">
        <v>44116</v>
      </c>
      <c r="B25">
        <v>713.75</v>
      </c>
      <c r="D25" s="2">
        <v>1052.75</v>
      </c>
      <c r="H25" s="2">
        <v>513.75</v>
      </c>
      <c r="J25" s="2">
        <v>200</v>
      </c>
      <c r="P25" t="s">
        <v>3</v>
      </c>
    </row>
    <row r="26" spans="1:16" x14ac:dyDescent="0.25">
      <c r="A26" s="1">
        <v>44117</v>
      </c>
      <c r="B26">
        <v>20</v>
      </c>
      <c r="D26" s="2">
        <v>1072.75</v>
      </c>
      <c r="E26" s="2">
        <f>B26</f>
        <v>20</v>
      </c>
      <c r="P26" t="s">
        <v>0</v>
      </c>
    </row>
    <row r="27" spans="1:16" x14ac:dyDescent="0.25">
      <c r="A27" s="1">
        <v>44127</v>
      </c>
      <c r="B27">
        <v>20</v>
      </c>
      <c r="D27" s="2">
        <v>1092.75</v>
      </c>
      <c r="E27" s="2">
        <f>B27</f>
        <v>20</v>
      </c>
      <c r="P27" t="s">
        <v>0</v>
      </c>
    </row>
    <row r="28" spans="1:16" x14ac:dyDescent="0.25">
      <c r="A28" s="1">
        <v>44130</v>
      </c>
      <c r="B28">
        <v>40</v>
      </c>
      <c r="D28" s="2">
        <v>1132.75</v>
      </c>
      <c r="E28" s="2">
        <f>B28</f>
        <v>40</v>
      </c>
      <c r="P28" t="s">
        <v>0</v>
      </c>
    </row>
    <row r="29" spans="1:16" x14ac:dyDescent="0.25">
      <c r="A29" s="1">
        <v>44133</v>
      </c>
      <c r="B29">
        <v>20</v>
      </c>
      <c r="D29" s="2">
        <v>1152.75</v>
      </c>
      <c r="E29" s="2">
        <f>B29</f>
        <v>20</v>
      </c>
      <c r="P29" t="s">
        <v>0</v>
      </c>
    </row>
    <row r="30" spans="1:16" x14ac:dyDescent="0.25">
      <c r="A30" s="1">
        <v>44140</v>
      </c>
      <c r="B30">
        <v>35</v>
      </c>
      <c r="D30" s="2">
        <v>1187.75</v>
      </c>
      <c r="E30" s="2">
        <v>10</v>
      </c>
      <c r="H30" s="2">
        <v>25</v>
      </c>
      <c r="P30" t="s">
        <v>3</v>
      </c>
    </row>
    <row r="31" spans="1:16" x14ac:dyDescent="0.25">
      <c r="A31" s="1">
        <v>44145</v>
      </c>
      <c r="B31">
        <v>20</v>
      </c>
      <c r="D31" s="2">
        <v>1207.75</v>
      </c>
      <c r="E31" s="2">
        <f>B31</f>
        <v>20</v>
      </c>
      <c r="P31" t="s">
        <v>0</v>
      </c>
    </row>
    <row r="32" spans="1:16" x14ac:dyDescent="0.25">
      <c r="A32" s="1">
        <v>44152</v>
      </c>
      <c r="B32">
        <v>20</v>
      </c>
      <c r="D32" s="2">
        <v>1227.75</v>
      </c>
      <c r="E32" s="2">
        <f>B32</f>
        <v>20</v>
      </c>
      <c r="P32" t="s">
        <v>0</v>
      </c>
    </row>
    <row r="33" spans="1:16" x14ac:dyDescent="0.25">
      <c r="A33" s="1">
        <v>44158</v>
      </c>
      <c r="B33">
        <v>10</v>
      </c>
      <c r="D33" s="2">
        <v>1237.75</v>
      </c>
      <c r="E33" s="2">
        <f>B33</f>
        <v>10</v>
      </c>
      <c r="P33" t="s">
        <v>0</v>
      </c>
    </row>
    <row r="34" spans="1:16" x14ac:dyDescent="0.25">
      <c r="A34" s="1">
        <v>44166</v>
      </c>
      <c r="C34" s="3">
        <v>-18</v>
      </c>
      <c r="D34" s="2">
        <v>1219.75</v>
      </c>
      <c r="L34" s="2">
        <f>-C34</f>
        <v>18</v>
      </c>
      <c r="P34" t="s">
        <v>1</v>
      </c>
    </row>
    <row r="35" spans="1:16" x14ac:dyDescent="0.25">
      <c r="A35" s="1">
        <v>44168</v>
      </c>
      <c r="B35">
        <v>1000</v>
      </c>
      <c r="D35" s="2">
        <v>2219.75</v>
      </c>
      <c r="G35" s="2">
        <f>B35</f>
        <v>1000</v>
      </c>
      <c r="P35" t="s">
        <v>0</v>
      </c>
    </row>
    <row r="36" spans="1:16" x14ac:dyDescent="0.25">
      <c r="A36" s="1">
        <v>44173</v>
      </c>
      <c r="B36">
        <v>20</v>
      </c>
      <c r="D36" s="2">
        <v>2239.75</v>
      </c>
      <c r="E36" s="2">
        <f>B36</f>
        <v>20</v>
      </c>
      <c r="P36" t="s">
        <v>0</v>
      </c>
    </row>
    <row r="37" spans="1:16" x14ac:dyDescent="0.25">
      <c r="A37" s="1">
        <v>44175</v>
      </c>
      <c r="C37" s="4">
        <v>-222.75</v>
      </c>
      <c r="D37" s="2">
        <v>2017</v>
      </c>
      <c r="P37" t="s">
        <v>1</v>
      </c>
    </row>
    <row r="38" spans="1:16" x14ac:dyDescent="0.25">
      <c r="A38" s="1">
        <v>44176</v>
      </c>
      <c r="B38">
        <v>80</v>
      </c>
      <c r="D38" s="2">
        <v>2319.75</v>
      </c>
      <c r="E38" s="2">
        <f>B38</f>
        <v>80</v>
      </c>
      <c r="P38" t="s">
        <v>0</v>
      </c>
    </row>
    <row r="39" spans="1:16" x14ac:dyDescent="0.25">
      <c r="A39" s="1">
        <v>44176</v>
      </c>
      <c r="B39" s="5">
        <v>222.75</v>
      </c>
      <c r="D39" s="2">
        <v>2239.75</v>
      </c>
      <c r="P39" t="s">
        <v>0</v>
      </c>
    </row>
    <row r="40" spans="1:16" x14ac:dyDescent="0.25">
      <c r="A40" s="1">
        <v>44179</v>
      </c>
      <c r="B40">
        <v>20</v>
      </c>
      <c r="D40" s="2">
        <v>2339.75</v>
      </c>
      <c r="E40" s="2">
        <f>B40</f>
        <v>20</v>
      </c>
      <c r="P40" t="s">
        <v>0</v>
      </c>
    </row>
    <row r="41" spans="1:16" x14ac:dyDescent="0.25">
      <c r="A41" s="1">
        <v>44186</v>
      </c>
      <c r="B41">
        <v>20</v>
      </c>
      <c r="D41" s="2">
        <v>2359.75</v>
      </c>
      <c r="E41" s="2">
        <f>B41</f>
        <v>20</v>
      </c>
      <c r="P41" t="s">
        <v>0</v>
      </c>
    </row>
    <row r="42" spans="1:16" x14ac:dyDescent="0.25">
      <c r="A42" s="1">
        <v>44189</v>
      </c>
      <c r="B42">
        <v>10</v>
      </c>
      <c r="D42" s="2">
        <v>2369.75</v>
      </c>
      <c r="E42" s="2">
        <f>B42</f>
        <v>10</v>
      </c>
      <c r="P42" t="s">
        <v>0</v>
      </c>
    </row>
    <row r="43" spans="1:16" x14ac:dyDescent="0.25">
      <c r="A43" s="1">
        <v>44194</v>
      </c>
      <c r="C43" s="3">
        <v>-90</v>
      </c>
      <c r="D43" s="2">
        <v>2299.75</v>
      </c>
      <c r="I43" s="2">
        <f>-C43</f>
        <v>90</v>
      </c>
      <c r="P43" t="s">
        <v>1</v>
      </c>
    </row>
    <row r="44" spans="1:16" x14ac:dyDescent="0.25">
      <c r="A44" s="1">
        <v>44194</v>
      </c>
      <c r="B44">
        <v>20</v>
      </c>
      <c r="D44" s="2">
        <v>2389.75</v>
      </c>
      <c r="E44" s="2">
        <f>B44</f>
        <v>20</v>
      </c>
      <c r="P44" t="s">
        <v>0</v>
      </c>
    </row>
    <row r="45" spans="1:16" x14ac:dyDescent="0.25">
      <c r="A45" s="1">
        <v>44194</v>
      </c>
      <c r="C45" s="3">
        <v>-222.95</v>
      </c>
      <c r="D45" s="2">
        <v>2076.8000000000002</v>
      </c>
      <c r="I45" s="2">
        <f>-C45</f>
        <v>222.95</v>
      </c>
      <c r="P45" t="s">
        <v>1</v>
      </c>
    </row>
    <row r="46" spans="1:16" x14ac:dyDescent="0.25">
      <c r="A46" s="1">
        <v>44210</v>
      </c>
      <c r="C46" s="3">
        <v>-580</v>
      </c>
      <c r="D46" s="2">
        <v>1516.8</v>
      </c>
      <c r="I46" s="2">
        <f>-C46</f>
        <v>580</v>
      </c>
      <c r="P46" t="s">
        <v>1</v>
      </c>
    </row>
    <row r="47" spans="1:16" x14ac:dyDescent="0.25">
      <c r="A47" s="1">
        <v>44210</v>
      </c>
      <c r="B47">
        <v>20</v>
      </c>
      <c r="D47" s="2">
        <v>2096.8000000000002</v>
      </c>
      <c r="E47" s="2">
        <f>B47</f>
        <v>20</v>
      </c>
      <c r="P47" t="s">
        <v>0</v>
      </c>
    </row>
    <row r="48" spans="1:16" x14ac:dyDescent="0.25">
      <c r="A48" s="1">
        <v>44214</v>
      </c>
      <c r="C48" s="3">
        <v>-217.25</v>
      </c>
      <c r="D48" s="2">
        <v>1269.55</v>
      </c>
      <c r="I48" s="2">
        <f>-C48</f>
        <v>217.25</v>
      </c>
      <c r="P48" t="s">
        <v>1</v>
      </c>
    </row>
    <row r="49" spans="1:16" x14ac:dyDescent="0.25">
      <c r="A49" s="1">
        <v>44214</v>
      </c>
      <c r="C49" s="3">
        <v>-30</v>
      </c>
      <c r="D49" s="2">
        <v>1486.8</v>
      </c>
      <c r="L49" s="2">
        <f>-C49</f>
        <v>30</v>
      </c>
      <c r="P49" t="s">
        <v>1</v>
      </c>
    </row>
    <row r="50" spans="1:16" x14ac:dyDescent="0.25">
      <c r="A50" s="1">
        <v>44215</v>
      </c>
      <c r="B50" s="5">
        <v>217.25</v>
      </c>
      <c r="D50" s="2">
        <v>1486.8</v>
      </c>
      <c r="P50" t="s">
        <v>2</v>
      </c>
    </row>
    <row r="51" spans="1:16" x14ac:dyDescent="0.25">
      <c r="A51" s="1">
        <v>44217</v>
      </c>
      <c r="C51" s="4">
        <v>-217.25</v>
      </c>
      <c r="D51" s="2">
        <v>1244.8</v>
      </c>
      <c r="P51" t="s">
        <v>1</v>
      </c>
    </row>
    <row r="52" spans="1:16" x14ac:dyDescent="0.25">
      <c r="A52" s="1">
        <v>44217</v>
      </c>
      <c r="C52" s="3">
        <v>-24.75</v>
      </c>
      <c r="D52" s="2">
        <v>1462.05</v>
      </c>
      <c r="E52" s="2">
        <v>20</v>
      </c>
      <c r="L52" s="2">
        <f>-C52</f>
        <v>24.75</v>
      </c>
      <c r="P52" t="s">
        <v>1</v>
      </c>
    </row>
    <row r="53" spans="1:16" x14ac:dyDescent="0.25">
      <c r="A53" s="1">
        <v>44218</v>
      </c>
      <c r="B53" s="5">
        <v>24.75</v>
      </c>
      <c r="D53" s="2">
        <v>1269.55</v>
      </c>
      <c r="P53" t="s">
        <v>2</v>
      </c>
    </row>
    <row r="54" spans="1:16" x14ac:dyDescent="0.25">
      <c r="A54" s="1">
        <v>44221</v>
      </c>
      <c r="B54">
        <v>20</v>
      </c>
      <c r="D54" s="2">
        <v>1289.55</v>
      </c>
      <c r="E54" s="2">
        <v>20</v>
      </c>
      <c r="P54" t="s">
        <v>0</v>
      </c>
    </row>
    <row r="55" spans="1:16" x14ac:dyDescent="0.25">
      <c r="A55" s="1">
        <v>44223</v>
      </c>
      <c r="C55" s="3">
        <v>-199</v>
      </c>
      <c r="D55" s="2">
        <v>1065.8</v>
      </c>
      <c r="P55" t="s">
        <v>1</v>
      </c>
    </row>
    <row r="56" spans="1:16" x14ac:dyDescent="0.25">
      <c r="A56" s="1">
        <v>44223</v>
      </c>
      <c r="C56" s="4">
        <v>-24.75</v>
      </c>
      <c r="D56" s="2">
        <v>1264.8</v>
      </c>
      <c r="P56" t="s">
        <v>1</v>
      </c>
    </row>
    <row r="57" spans="1:16" x14ac:dyDescent="0.25">
      <c r="A57" s="1">
        <v>44224</v>
      </c>
      <c r="B57">
        <v>40</v>
      </c>
      <c r="D57" s="2">
        <v>1105.8</v>
      </c>
      <c r="E57" s="2">
        <f>B57</f>
        <v>40</v>
      </c>
      <c r="P57" t="s">
        <v>0</v>
      </c>
    </row>
    <row r="58" spans="1:16" x14ac:dyDescent="0.25">
      <c r="A58" s="1">
        <v>44225</v>
      </c>
      <c r="B58">
        <v>40</v>
      </c>
      <c r="D58" s="2">
        <v>1145.8</v>
      </c>
      <c r="E58" s="2">
        <f>B58</f>
        <v>40</v>
      </c>
      <c r="P58" t="s">
        <v>0</v>
      </c>
    </row>
    <row r="61" spans="1:16" x14ac:dyDescent="0.25">
      <c r="G61" s="2" t="s">
        <v>66</v>
      </c>
    </row>
    <row r="62" spans="1:16" x14ac:dyDescent="0.25">
      <c r="G62" s="2" t="s">
        <v>62</v>
      </c>
    </row>
    <row r="63" spans="1:16" x14ac:dyDescent="0.25">
      <c r="G63" s="2" t="s">
        <v>63</v>
      </c>
    </row>
    <row r="64" spans="1:16" x14ac:dyDescent="0.25">
      <c r="G64" s="2" t="s">
        <v>64</v>
      </c>
    </row>
    <row r="65" spans="7:7" x14ac:dyDescent="0.25">
      <c r="G65" s="2" t="s">
        <v>65</v>
      </c>
    </row>
    <row r="66" spans="7:7" x14ac:dyDescent="0.25">
      <c r="G66" s="2" t="s">
        <v>67</v>
      </c>
    </row>
    <row r="67" spans="7:7" x14ac:dyDescent="0.25">
      <c r="G67" s="2" t="s">
        <v>68</v>
      </c>
    </row>
  </sheetData>
  <sortState ref="A5:R58">
    <sortCondition ref="A5:A5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pane ySplit="1" topLeftCell="A24" activePane="bottomLeft" state="frozen"/>
      <selection pane="bottomLeft" activeCell="A47" sqref="A47"/>
    </sheetView>
  </sheetViews>
  <sheetFormatPr defaultRowHeight="15" x14ac:dyDescent="0.25"/>
  <cols>
    <col min="1" max="1" width="26.85546875" customWidth="1"/>
    <col min="2" max="2" width="14.7109375" customWidth="1"/>
    <col min="3" max="3" width="13.7109375" customWidth="1"/>
    <col min="4" max="4" width="16.140625" customWidth="1"/>
    <col min="5" max="8" width="13.7109375" customWidth="1"/>
    <col min="9" max="9" width="0.140625" customWidth="1"/>
    <col min="10" max="13" width="13.7109375" hidden="1" customWidth="1"/>
    <col min="14" max="14" width="13.7109375" customWidth="1"/>
  </cols>
  <sheetData>
    <row r="1" spans="1:15" ht="23.25" thickBot="1" x14ac:dyDescent="0.35">
      <c r="A1" s="10" t="s">
        <v>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6"/>
      <c r="O1" s="6"/>
    </row>
    <row r="2" spans="1:15" ht="30" customHeight="1" thickBot="1" x14ac:dyDescent="0.3">
      <c r="A2" s="64" t="s">
        <v>26</v>
      </c>
      <c r="B2" s="65" t="s">
        <v>27</v>
      </c>
      <c r="C2" s="65" t="s">
        <v>28</v>
      </c>
      <c r="D2" s="65" t="s">
        <v>29</v>
      </c>
      <c r="E2" s="65" t="s">
        <v>30</v>
      </c>
      <c r="F2" s="65" t="s">
        <v>31</v>
      </c>
      <c r="G2" s="65" t="s">
        <v>32</v>
      </c>
      <c r="H2" s="65" t="s">
        <v>33</v>
      </c>
      <c r="I2" s="65" t="s">
        <v>34</v>
      </c>
      <c r="J2" s="65" t="s">
        <v>35</v>
      </c>
      <c r="K2" s="65" t="s">
        <v>36</v>
      </c>
      <c r="L2" s="65" t="s">
        <v>37</v>
      </c>
      <c r="M2" s="66" t="s">
        <v>38</v>
      </c>
      <c r="N2" s="67" t="s">
        <v>82</v>
      </c>
      <c r="O2" s="6"/>
    </row>
    <row r="3" spans="1:15" ht="24" customHeight="1" thickBot="1" x14ac:dyDescent="0.3">
      <c r="A3" s="21" t="s">
        <v>59</v>
      </c>
      <c r="B3" s="21">
        <v>0</v>
      </c>
      <c r="C3" s="21">
        <v>0</v>
      </c>
      <c r="D3" s="21">
        <v>0</v>
      </c>
      <c r="E3" s="21">
        <v>513.75</v>
      </c>
      <c r="F3" s="21">
        <v>25</v>
      </c>
      <c r="G3" s="21">
        <v>0</v>
      </c>
      <c r="H3" s="21">
        <v>0</v>
      </c>
      <c r="I3" s="21"/>
      <c r="J3" s="21"/>
      <c r="K3" s="21"/>
      <c r="L3" s="21"/>
      <c r="M3" s="21"/>
      <c r="N3" s="23">
        <f>SUM(B3:M3)</f>
        <v>538.75</v>
      </c>
      <c r="O3" s="6"/>
    </row>
    <row r="4" spans="1:15" ht="22.5" customHeight="1" thickBot="1" x14ac:dyDescent="0.3">
      <c r="A4" s="21" t="s">
        <v>60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1000</v>
      </c>
      <c r="H4" s="21">
        <v>0</v>
      </c>
      <c r="I4" s="21"/>
      <c r="J4" s="21">
        <v>0</v>
      </c>
      <c r="K4" s="21"/>
      <c r="L4" s="21"/>
      <c r="M4" s="21"/>
      <c r="N4" s="23">
        <f t="shared" ref="N4:N15" si="0">SUM(B4:M4)</f>
        <v>1000</v>
      </c>
      <c r="O4" s="13"/>
    </row>
    <row r="5" spans="1:15" ht="21" customHeight="1" thickBot="1" x14ac:dyDescent="0.3">
      <c r="A5" s="37" t="s">
        <v>61</v>
      </c>
      <c r="B5" s="21">
        <v>0</v>
      </c>
      <c r="C5" s="21">
        <v>80</v>
      </c>
      <c r="D5" s="21">
        <v>40</v>
      </c>
      <c r="E5" s="21">
        <v>550</v>
      </c>
      <c r="F5" s="21">
        <v>60</v>
      </c>
      <c r="G5" s="21">
        <v>170</v>
      </c>
      <c r="H5" s="21">
        <v>140</v>
      </c>
      <c r="I5" s="21"/>
      <c r="J5" s="21"/>
      <c r="K5" s="21"/>
      <c r="L5" s="21"/>
      <c r="M5" s="21"/>
      <c r="N5" s="23">
        <f t="shared" si="0"/>
        <v>1040</v>
      </c>
      <c r="O5" s="13"/>
    </row>
    <row r="6" spans="1:15" ht="21" customHeight="1" x14ac:dyDescent="0.25">
      <c r="A6" s="38" t="s">
        <v>72</v>
      </c>
      <c r="B6" s="36">
        <v>0</v>
      </c>
      <c r="C6" s="34">
        <v>275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/>
      <c r="J6" s="34"/>
      <c r="K6" s="34"/>
      <c r="L6" s="34"/>
      <c r="M6" s="34"/>
      <c r="N6" s="35">
        <f t="shared" si="0"/>
        <v>275</v>
      </c>
      <c r="O6" s="13"/>
    </row>
    <row r="7" spans="1:15" ht="30" customHeight="1" thickBot="1" x14ac:dyDescent="0.3">
      <c r="A7" s="63" t="s">
        <v>80</v>
      </c>
      <c r="B7" s="59">
        <f t="shared" ref="B7:N7" si="1">SUM(B3:B6)</f>
        <v>0</v>
      </c>
      <c r="C7" s="59">
        <f t="shared" si="1"/>
        <v>355</v>
      </c>
      <c r="D7" s="59">
        <f t="shared" si="1"/>
        <v>40</v>
      </c>
      <c r="E7" s="59">
        <f t="shared" si="1"/>
        <v>1063.75</v>
      </c>
      <c r="F7" s="59">
        <f t="shared" si="1"/>
        <v>85</v>
      </c>
      <c r="G7" s="59">
        <f t="shared" si="1"/>
        <v>1170</v>
      </c>
      <c r="H7" s="59">
        <f t="shared" si="1"/>
        <v>140</v>
      </c>
      <c r="I7" s="59">
        <f t="shared" si="1"/>
        <v>0</v>
      </c>
      <c r="J7" s="59">
        <f t="shared" si="1"/>
        <v>0</v>
      </c>
      <c r="K7" s="59">
        <f t="shared" si="1"/>
        <v>0</v>
      </c>
      <c r="L7" s="59">
        <f t="shared" si="1"/>
        <v>0</v>
      </c>
      <c r="M7" s="59">
        <f t="shared" si="1"/>
        <v>0</v>
      </c>
      <c r="N7" s="59">
        <f t="shared" si="1"/>
        <v>2853.75</v>
      </c>
      <c r="O7" s="26"/>
    </row>
    <row r="8" spans="1:15" ht="29.25" customHeight="1" thickBot="1" x14ac:dyDescent="0.3">
      <c r="A8" s="20" t="s">
        <v>40</v>
      </c>
      <c r="B8" s="39">
        <v>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>
        <f t="shared" si="0"/>
        <v>0</v>
      </c>
      <c r="O8" s="6"/>
    </row>
    <row r="9" spans="1:15" ht="30" hidden="1" customHeight="1" thickBot="1" x14ac:dyDescent="0.3">
      <c r="A9" s="24" t="s">
        <v>41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/>
      <c r="J9" s="21"/>
      <c r="K9" s="21"/>
      <c r="L9" s="21"/>
      <c r="M9" s="22"/>
      <c r="N9" s="23">
        <f t="shared" si="0"/>
        <v>0</v>
      </c>
      <c r="O9" s="6"/>
    </row>
    <row r="10" spans="1:15" ht="30" hidden="1" customHeight="1" thickBot="1" x14ac:dyDescent="0.3">
      <c r="A10" s="24" t="s">
        <v>42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/>
      <c r="J10" s="21"/>
      <c r="K10" s="21"/>
      <c r="L10" s="21"/>
      <c r="M10" s="22"/>
      <c r="N10" s="23">
        <f t="shared" si="0"/>
        <v>0</v>
      </c>
      <c r="O10" s="6"/>
    </row>
    <row r="11" spans="1:15" ht="30" hidden="1" customHeight="1" thickBot="1" x14ac:dyDescent="0.3">
      <c r="A11" s="24" t="s">
        <v>43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/>
      <c r="J11" s="21"/>
      <c r="K11" s="21"/>
      <c r="L11" s="21"/>
      <c r="M11" s="22"/>
      <c r="N11" s="23">
        <f t="shared" si="0"/>
        <v>0</v>
      </c>
      <c r="O11" s="6"/>
    </row>
    <row r="12" spans="1:15" ht="30" customHeight="1" thickBot="1" x14ac:dyDescent="0.3">
      <c r="A12" s="24" t="s">
        <v>17</v>
      </c>
      <c r="B12" s="21">
        <v>42</v>
      </c>
      <c r="C12" s="21">
        <v>0</v>
      </c>
      <c r="D12" s="21">
        <v>0</v>
      </c>
      <c r="E12" s="21">
        <v>36</v>
      </c>
      <c r="F12" s="21">
        <v>0</v>
      </c>
      <c r="G12" s="21">
        <v>18</v>
      </c>
      <c r="H12" s="21">
        <v>54.75</v>
      </c>
      <c r="I12" s="21"/>
      <c r="J12" s="21"/>
      <c r="K12" s="21"/>
      <c r="L12" s="21"/>
      <c r="M12" s="22"/>
      <c r="N12" s="23">
        <f t="shared" si="0"/>
        <v>150.75</v>
      </c>
      <c r="O12" s="6"/>
    </row>
    <row r="13" spans="1:15" ht="30" customHeight="1" thickBot="1" x14ac:dyDescent="0.3">
      <c r="A13" s="24" t="s">
        <v>74</v>
      </c>
      <c r="B13" s="21">
        <v>177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/>
      <c r="J13" s="21"/>
      <c r="K13" s="21"/>
      <c r="L13" s="21"/>
      <c r="M13" s="22"/>
      <c r="N13" s="23">
        <f t="shared" si="0"/>
        <v>177</v>
      </c>
      <c r="O13" s="6"/>
    </row>
    <row r="14" spans="1:15" ht="30" customHeight="1" thickBot="1" x14ac:dyDescent="0.3">
      <c r="A14" s="24" t="s">
        <v>71</v>
      </c>
      <c r="B14" s="21">
        <v>0</v>
      </c>
      <c r="C14" s="21">
        <v>0</v>
      </c>
      <c r="D14" s="21">
        <v>200</v>
      </c>
      <c r="E14" s="21">
        <v>0</v>
      </c>
      <c r="F14" s="21">
        <v>0</v>
      </c>
      <c r="G14" s="21">
        <v>0</v>
      </c>
      <c r="H14" s="21">
        <v>0</v>
      </c>
      <c r="I14" s="21"/>
      <c r="J14" s="21"/>
      <c r="K14" s="21"/>
      <c r="L14" s="21"/>
      <c r="M14" s="22"/>
      <c r="N14" s="23">
        <f t="shared" si="0"/>
        <v>200</v>
      </c>
      <c r="O14" s="6"/>
    </row>
    <row r="15" spans="1:15" ht="30" customHeight="1" thickBot="1" x14ac:dyDescent="0.3">
      <c r="A15" s="24" t="s">
        <v>58</v>
      </c>
      <c r="B15" s="37">
        <v>0</v>
      </c>
      <c r="C15" s="37">
        <v>70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  <c r="J15" s="37"/>
      <c r="K15" s="37"/>
      <c r="L15" s="37"/>
      <c r="M15" s="42"/>
      <c r="N15" s="43">
        <f t="shared" si="0"/>
        <v>70</v>
      </c>
      <c r="O15" s="6"/>
    </row>
    <row r="16" spans="1:15" ht="30" customHeight="1" thickBot="1" x14ac:dyDescent="0.3">
      <c r="A16" s="27" t="s">
        <v>44</v>
      </c>
      <c r="B16" s="59">
        <f t="shared" ref="B16:M16" si="2">SUM(B9:B15)</f>
        <v>219</v>
      </c>
      <c r="C16" s="59">
        <f t="shared" si="2"/>
        <v>70</v>
      </c>
      <c r="D16" s="59">
        <f t="shared" si="2"/>
        <v>200</v>
      </c>
      <c r="E16" s="59">
        <f t="shared" si="2"/>
        <v>36</v>
      </c>
      <c r="F16" s="59">
        <f t="shared" si="2"/>
        <v>0</v>
      </c>
      <c r="G16" s="59">
        <f t="shared" si="2"/>
        <v>18</v>
      </c>
      <c r="H16" s="59">
        <f t="shared" si="2"/>
        <v>54.75</v>
      </c>
      <c r="I16" s="59">
        <f t="shared" si="2"/>
        <v>0</v>
      </c>
      <c r="J16" s="59">
        <f t="shared" si="2"/>
        <v>0</v>
      </c>
      <c r="K16" s="59">
        <f t="shared" si="2"/>
        <v>0</v>
      </c>
      <c r="L16" s="59">
        <f t="shared" si="2"/>
        <v>0</v>
      </c>
      <c r="M16" s="59">
        <f t="shared" si="2"/>
        <v>0</v>
      </c>
      <c r="N16" s="60">
        <f>SUM(B16:M16)</f>
        <v>597.75</v>
      </c>
      <c r="O16" s="12"/>
    </row>
    <row r="17" spans="1:15" ht="38.25" customHeight="1" thickBot="1" x14ac:dyDescent="0.3">
      <c r="A17" s="28" t="s">
        <v>81</v>
      </c>
      <c r="B17" s="61">
        <f t="shared" ref="B17:N17" si="3">B7-B16</f>
        <v>-219</v>
      </c>
      <c r="C17" s="61">
        <f t="shared" si="3"/>
        <v>285</v>
      </c>
      <c r="D17" s="61">
        <f t="shared" si="3"/>
        <v>-160</v>
      </c>
      <c r="E17" s="61">
        <f t="shared" si="3"/>
        <v>1027.75</v>
      </c>
      <c r="F17" s="61">
        <f t="shared" si="3"/>
        <v>85</v>
      </c>
      <c r="G17" s="61">
        <f t="shared" si="3"/>
        <v>1152</v>
      </c>
      <c r="H17" s="61">
        <f t="shared" si="3"/>
        <v>85.25</v>
      </c>
      <c r="I17" s="61">
        <f t="shared" si="3"/>
        <v>0</v>
      </c>
      <c r="J17" s="61">
        <f t="shared" si="3"/>
        <v>0</v>
      </c>
      <c r="K17" s="61">
        <f t="shared" si="3"/>
        <v>0</v>
      </c>
      <c r="L17" s="61">
        <f t="shared" si="3"/>
        <v>0</v>
      </c>
      <c r="M17" s="61">
        <f t="shared" si="3"/>
        <v>0</v>
      </c>
      <c r="N17" s="62">
        <f t="shared" si="3"/>
        <v>2256</v>
      </c>
      <c r="O17" s="6"/>
    </row>
    <row r="18" spans="1:1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/>
      <c r="O18" s="6"/>
    </row>
    <row r="19" spans="1:15" x14ac:dyDescent="0.25">
      <c r="A19" s="7" t="s">
        <v>45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9" t="s">
        <v>46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</sheetData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D11" sqref="D11"/>
    </sheetView>
  </sheetViews>
  <sheetFormatPr defaultRowHeight="15" x14ac:dyDescent="0.25"/>
  <cols>
    <col min="1" max="1" width="29" customWidth="1"/>
    <col min="2" max="2" width="28.42578125" customWidth="1"/>
    <col min="3" max="3" width="29.42578125" customWidth="1"/>
    <col min="4" max="4" width="11.28515625" customWidth="1"/>
    <col min="5" max="5" width="8.28515625" customWidth="1"/>
    <col min="6" max="6" width="9.28515625" customWidth="1"/>
    <col min="7" max="7" width="29" customWidth="1"/>
  </cols>
  <sheetData>
    <row r="1" spans="1:6" ht="23.25" thickBot="1" x14ac:dyDescent="0.3">
      <c r="A1" s="68" t="s">
        <v>73</v>
      </c>
      <c r="B1" s="68"/>
      <c r="C1" s="68"/>
      <c r="D1" s="68"/>
      <c r="E1" s="68"/>
      <c r="F1" s="68"/>
    </row>
    <row r="2" spans="1:6" ht="15.75" thickBot="1" x14ac:dyDescent="0.3">
      <c r="A2" s="53" t="s">
        <v>47</v>
      </c>
      <c r="B2" s="54"/>
      <c r="C2" s="56"/>
      <c r="D2" s="56"/>
      <c r="E2" s="56"/>
      <c r="F2" s="56"/>
    </row>
    <row r="3" spans="1:6" ht="15.75" thickBot="1" x14ac:dyDescent="0.3">
      <c r="A3" s="29" t="s">
        <v>48</v>
      </c>
      <c r="B3" s="30">
        <f>SUM(B4:B6)</f>
        <v>1145.8</v>
      </c>
      <c r="C3" s="30"/>
      <c r="D3" s="30"/>
      <c r="E3" s="30"/>
      <c r="F3" s="30"/>
    </row>
    <row r="4" spans="1:6" ht="26.25" thickBot="1" x14ac:dyDescent="0.3">
      <c r="A4" s="31" t="s">
        <v>69</v>
      </c>
      <c r="B4" s="32">
        <v>1145.8</v>
      </c>
      <c r="C4" s="32"/>
      <c r="D4" s="32"/>
      <c r="E4" s="32"/>
      <c r="F4" s="32"/>
    </row>
    <row r="5" spans="1:6" ht="15.75" thickBot="1" x14ac:dyDescent="0.3">
      <c r="A5" s="31" t="s">
        <v>49</v>
      </c>
      <c r="B5" s="32">
        <v>0</v>
      </c>
      <c r="C5" s="32"/>
      <c r="D5" s="32"/>
      <c r="E5" s="32"/>
      <c r="F5" s="32"/>
    </row>
    <row r="6" spans="1:6" ht="15.75" thickBot="1" x14ac:dyDescent="0.3">
      <c r="A6" s="33" t="s">
        <v>50</v>
      </c>
      <c r="B6" s="32">
        <v>0</v>
      </c>
      <c r="C6" s="32"/>
      <c r="D6" s="32"/>
      <c r="E6" s="32"/>
      <c r="F6" s="32"/>
    </row>
    <row r="7" spans="1:6" ht="15.75" thickBot="1" x14ac:dyDescent="0.3">
      <c r="A7" s="29" t="s">
        <v>51</v>
      </c>
      <c r="B7" s="30">
        <f>SUM(B8:B8)</f>
        <v>1110.2</v>
      </c>
      <c r="C7" s="30"/>
      <c r="D7" s="30"/>
      <c r="E7" s="30"/>
      <c r="F7" s="30"/>
    </row>
    <row r="8" spans="1:6" ht="15.75" thickBot="1" x14ac:dyDescent="0.3">
      <c r="A8" s="31" t="s">
        <v>52</v>
      </c>
      <c r="B8" s="48">
        <v>1110.2</v>
      </c>
      <c r="C8" s="32"/>
      <c r="D8" s="32"/>
      <c r="E8" s="32"/>
      <c r="F8" s="32"/>
    </row>
    <row r="9" spans="1:6" ht="15.75" thickBot="1" x14ac:dyDescent="0.3">
      <c r="A9" s="55" t="s">
        <v>53</v>
      </c>
      <c r="B9" s="52">
        <f>SUM(B4:B6)+SUM(B8:B8)</f>
        <v>2256</v>
      </c>
      <c r="C9" s="57"/>
      <c r="D9" s="45"/>
      <c r="E9" s="45"/>
      <c r="F9" s="45"/>
    </row>
    <row r="10" spans="1:6" ht="26.25" thickBot="1" x14ac:dyDescent="0.3">
      <c r="A10" s="29" t="s">
        <v>54</v>
      </c>
      <c r="B10" s="47">
        <f>SUM(B11:B11)</f>
        <v>0</v>
      </c>
      <c r="C10" s="30"/>
      <c r="D10" s="30"/>
      <c r="E10" s="30"/>
      <c r="F10" s="30"/>
    </row>
    <row r="11" spans="1:6" ht="21.95" customHeight="1" thickBot="1" x14ac:dyDescent="0.3">
      <c r="A11" s="31" t="s">
        <v>55</v>
      </c>
      <c r="B11" s="32">
        <v>0</v>
      </c>
      <c r="C11" s="32"/>
      <c r="D11" s="32"/>
      <c r="E11" s="32"/>
      <c r="F11" s="32"/>
    </row>
    <row r="12" spans="1:6" ht="21.75" customHeight="1" thickBot="1" x14ac:dyDescent="0.3">
      <c r="A12" s="29" t="s">
        <v>56</v>
      </c>
      <c r="B12" s="30">
        <f>SUM(B13:B13)</f>
        <v>0</v>
      </c>
      <c r="C12" s="30"/>
      <c r="D12" s="30"/>
      <c r="E12" s="30"/>
      <c r="F12" s="30"/>
    </row>
    <row r="13" spans="1:6" ht="21.75" hidden="1" customHeight="1" thickBot="1" x14ac:dyDescent="0.3">
      <c r="A13" s="31" t="s">
        <v>39</v>
      </c>
      <c r="B13" s="48">
        <v>0</v>
      </c>
      <c r="C13" s="32"/>
      <c r="D13" s="32"/>
      <c r="E13" s="32"/>
      <c r="F13" s="32"/>
    </row>
    <row r="14" spans="1:6" ht="21.95" customHeight="1" thickBot="1" x14ac:dyDescent="0.3">
      <c r="A14" s="55" t="s">
        <v>57</v>
      </c>
      <c r="B14" s="52">
        <f>SUM(B11:B11)+SUM(B13:B13)</f>
        <v>0</v>
      </c>
      <c r="C14" s="57"/>
      <c r="D14" s="45"/>
      <c r="E14" s="45"/>
      <c r="F14" s="45"/>
    </row>
    <row r="15" spans="1:6" ht="21.95" customHeight="1" thickBot="1" x14ac:dyDescent="0.3">
      <c r="A15" s="17"/>
      <c r="B15" s="17"/>
      <c r="C15" s="58"/>
      <c r="D15" s="58"/>
      <c r="E15" s="58"/>
      <c r="F15" s="58"/>
    </row>
    <row r="16" spans="1:6" ht="15.75" thickBot="1" x14ac:dyDescent="0.3">
      <c r="A16" s="44" t="s">
        <v>75</v>
      </c>
      <c r="B16" s="51">
        <f>B9-B14</f>
        <v>2256</v>
      </c>
      <c r="C16" s="45"/>
      <c r="D16" s="45"/>
      <c r="E16" s="45"/>
      <c r="F16" s="45"/>
    </row>
    <row r="17" spans="1:6" ht="15.75" thickBot="1" x14ac:dyDescent="0.3">
      <c r="A17" s="44"/>
      <c r="B17" s="49"/>
      <c r="C17" s="45"/>
      <c r="D17" s="45"/>
      <c r="E17" s="45"/>
      <c r="F17" s="45"/>
    </row>
    <row r="18" spans="1:6" ht="15.75" thickBot="1" x14ac:dyDescent="0.3">
      <c r="A18" s="44" t="s">
        <v>76</v>
      </c>
      <c r="B18" s="45"/>
      <c r="C18" s="45"/>
      <c r="D18" s="45"/>
      <c r="E18" s="45"/>
      <c r="F18" s="45"/>
    </row>
    <row r="19" spans="1:6" ht="15.75" thickBot="1" x14ac:dyDescent="0.3">
      <c r="A19" s="46" t="s">
        <v>78</v>
      </c>
      <c r="B19" s="45">
        <v>0</v>
      </c>
      <c r="C19" s="45"/>
      <c r="D19" s="45"/>
      <c r="E19" s="45"/>
      <c r="F19" s="45"/>
    </row>
    <row r="20" spans="1:6" ht="15.75" thickBot="1" x14ac:dyDescent="0.3">
      <c r="A20" s="46" t="s">
        <v>79</v>
      </c>
      <c r="B20" s="50">
        <v>2256</v>
      </c>
      <c r="C20" s="45"/>
      <c r="D20" s="45"/>
      <c r="E20" s="45"/>
      <c r="F20" s="45"/>
    </row>
    <row r="21" spans="1:6" ht="15.75" thickBot="1" x14ac:dyDescent="0.3">
      <c r="A21" s="44" t="s">
        <v>77</v>
      </c>
      <c r="B21" s="51">
        <f>SUM(B19:B20)</f>
        <v>2256</v>
      </c>
      <c r="C21" s="45"/>
      <c r="D21" s="45"/>
      <c r="E21" s="45"/>
      <c r="F21" s="45"/>
    </row>
    <row r="22" spans="1:6" x14ac:dyDescent="0.25">
      <c r="A22" s="14"/>
      <c r="B22" s="14"/>
      <c r="C22" s="25"/>
      <c r="D22" s="25"/>
      <c r="E22" s="25"/>
      <c r="F22" s="25"/>
    </row>
    <row r="23" spans="1:6" x14ac:dyDescent="0.25">
      <c r="A23" s="18" t="s">
        <v>45</v>
      </c>
      <c r="B23" s="16"/>
      <c r="C23" s="15"/>
      <c r="D23" s="15"/>
      <c r="E23" s="15"/>
      <c r="F23" s="15"/>
    </row>
    <row r="24" spans="1:6" x14ac:dyDescent="0.25">
      <c r="A24" s="19" t="s">
        <v>46</v>
      </c>
      <c r="B24" s="13"/>
      <c r="C24" s="13"/>
      <c r="D24" s="13"/>
      <c r="E24" s="13"/>
      <c r="F24" s="13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Profit and loss</vt:lpstr>
      <vt:lpstr>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Geoffrey Saul</cp:lastModifiedBy>
  <cp:lastPrinted>2021-02-03T10:31:38Z</cp:lastPrinted>
  <dcterms:created xsi:type="dcterms:W3CDTF">2021-02-02T23:46:07Z</dcterms:created>
  <dcterms:modified xsi:type="dcterms:W3CDTF">2021-10-30T06:33:24Z</dcterms:modified>
</cp:coreProperties>
</file>